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(Отчёт)'!$F$24</definedName>
    <definedName name="Par98" localSheetId="0">'380-пп (Отчёт)'!$G$24</definedName>
  </definedNames>
  <calcPr fullCalcOnLoad="1"/>
</workbook>
</file>

<file path=xl/sharedStrings.xml><?xml version="1.0" encoding="utf-8"?>
<sst xmlns="http://schemas.openxmlformats.org/spreadsheetml/2006/main" count="134" uniqueCount="94">
  <si>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</si>
  <si>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</si>
  <si>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</si>
  <si>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</si>
  <si>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</si>
  <si>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</si>
  <si>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</si>
  <si>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</si>
  <si>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</si>
  <si>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</si>
  <si>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</si>
  <si>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</si>
  <si>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</si>
  <si>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</si>
  <si>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</si>
  <si>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</si>
  <si>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</si>
  <si>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</si>
  <si>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</si>
  <si>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</si>
  <si>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</si>
  <si>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</si>
  <si>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</si>
  <si>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</si>
  <si>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</si>
  <si>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</si>
  <si>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</si>
  <si>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</si>
  <si>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</si>
  <si>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</si>
  <si>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</si>
  <si>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</si>
  <si>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</si>
  <si>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</si>
  <si>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</si>
  <si>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</si>
  <si>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</si>
  <si>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</si>
  <si>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</si>
  <si>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</si>
  <si>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</si>
  <si>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"Комплексный центр социального обслуживания населения" Вышневолоцкого городского округа</t>
  </si>
  <si>
    <t>Человек</t>
  </si>
  <si>
    <t>22889000Р69100310002002</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</si>
  <si>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</si>
  <si>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22889000Р69101010001002</t>
  </si>
  <si>
    <t>880000О.99.0.АЭ22АА10000</t>
  </si>
  <si>
    <t>880000О.99.0.АЭ22АА19000</t>
  </si>
  <si>
    <t>880000О.99.0.АЭ22АА28000</t>
  </si>
  <si>
    <t>880000О.99.0.АЭ22АА37000</t>
  </si>
  <si>
    <t>880000О.99.0.АЭ22АА55000</t>
  </si>
  <si>
    <t>880000О.99.0.АЭ22АА64000</t>
  </si>
  <si>
    <t>870000О.99.0.АЭ22АА73000</t>
  </si>
  <si>
    <t>870000О.99.0.АЭ22АА72000</t>
  </si>
  <si>
    <t>870000О.99.0.АЭ22АА80000</t>
  </si>
  <si>
    <t>870000О.99.0.АЭ22АА79000</t>
  </si>
  <si>
    <t>870000О.99.0.АЭ22АА78000</t>
  </si>
  <si>
    <t>870000О.99.0.АЭ22АА77000</t>
  </si>
  <si>
    <t>870000О.99.0.АЭ22АА76000</t>
  </si>
  <si>
    <t>870000О.99.0.АЭ22АА75000</t>
  </si>
  <si>
    <t>880000О.99.0.АЭ26АА10000</t>
  </si>
  <si>
    <t>880000О.99.0.АЭ26АА19000</t>
  </si>
  <si>
    <t>880000О.99.0.АЭ26АА28000</t>
  </si>
  <si>
    <t>880000О.99.0.АЭ26АА37000</t>
  </si>
  <si>
    <t>880000О.99.0.АЭ26АА55000</t>
  </si>
  <si>
    <t>880000О.99.0.АЭ26АА64000</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</si>
  <si>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</si>
  <si>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</si>
  <si>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</si>
  <si>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</si>
  <si>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</si>
  <si>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</si>
  <si>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</si>
  <si>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</si>
  <si>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</si>
  <si>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</si>
  <si>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</si>
  <si>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14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</si>
  <si>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</si>
  <si>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</si>
  <si>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</si>
  <si>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</si>
  <si>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</si>
  <si>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</si>
  <si>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</si>
  <si>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социально-бытовых услуг</t>
  </si>
  <si>
    <t xml:space="preserve">Увеличилось  количество получателей данных  видов услуг </t>
  </si>
  <si>
    <t>Перевыполнение объсняется увеличением количества обратившихся граждан, имеющих среднедушевой доход  ниже прожиточного минимума</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</si>
  <si>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социально-медицинских услуг</t>
  </si>
  <si>
    <t>Засместитель Министра социальной защиты населения Тверской области
_______________            И.Ю.Петрова
"22"  октября 2022 г.</t>
  </si>
  <si>
    <r>
      <t xml:space="preserve">за отчетный период с </t>
    </r>
    <r>
      <rPr>
        <b/>
        <u val="single"/>
        <sz val="16"/>
        <color indexed="56"/>
        <rFont val="Times New Roman"/>
        <family val="1"/>
      </rPr>
      <t>01.01.2022</t>
    </r>
    <r>
      <rPr>
        <b/>
        <sz val="16"/>
        <color indexed="10"/>
        <rFont val="Times New Roman"/>
        <family val="1"/>
      </rPr>
      <t xml:space="preserve"> </t>
    </r>
    <r>
      <rPr>
        <b/>
        <sz val="11"/>
        <color indexed="8"/>
        <rFont val="Times New Roman"/>
        <family val="1"/>
      </rPr>
      <t xml:space="preserve">по </t>
    </r>
    <r>
      <rPr>
        <b/>
        <sz val="16"/>
        <color indexed="56"/>
        <rFont val="Times New Roman"/>
        <family val="1"/>
      </rPr>
      <t>30</t>
    </r>
    <r>
      <rPr>
        <b/>
        <u val="single"/>
        <sz val="16"/>
        <color indexed="56"/>
        <rFont val="Times New Roman"/>
        <family val="1"/>
      </rPr>
      <t>.09.2022</t>
    </r>
  </si>
  <si>
    <t>______________А.С.Харичев
 "14"   октября  2022 г.</t>
  </si>
  <si>
    <t>Сокращение численности получателей в связи с переходом на персонифированный учет</t>
  </si>
  <si>
    <t>Перевыполнение объсняется увеличением количества обратившихся граждан, имеющих среднедушевой доход  ниже прожиточного минимума, за оказанием бесплатных социально-психологических услуг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</si>
</sst>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8">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b/>
      <u val="single"/>
      <sz val="11"/>
      <name val="Times New Roman"/>
      <family val="1"/>
    </font>
    <font>
      <b/>
      <sz val="10"/>
      <color indexed="8"/>
      <name val="Times New Roman"/>
      <family val="1"/>
    </font>
    <font>
      <sz val="10"/>
      <color indexed="8"/>
      <name val="Times New Roman"/>
      <family val="1"/>
    </font>
    <font>
      <b/>
      <sz val="12"/>
      <color indexed="10"/>
      <name val="Times New Roman"/>
      <family val="1"/>
    </font>
    <font>
      <sz val="12"/>
      <color indexed="10"/>
      <name val="Times New Roman"/>
      <family val="1"/>
    </font>
    <font>
      <sz val="12"/>
      <name val="Times New Roman"/>
      <family val="1"/>
    </font>
    <font>
      <b/>
      <sz val="16"/>
      <color indexed="56"/>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9"/>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sz val="11"/>
      <color theme="1"/>
      <name val="Times New Roman"/>
      <family val="1"/>
    </font>
    <font>
      <b/>
      <sz val="11"/>
      <color theme="0"/>
      <name val="Times New Roman"/>
      <family val="1"/>
    </font>
    <font>
      <sz val="12"/>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1" borderId="0" applyNumberFormat="0" applyBorder="0" applyAlignment="0" applyProtection="0"/>
  </cellStyleXfs>
  <cellXfs count="63">
    <xf numFmtId="0" fontId="0" fillId="0" borderId="0" xfId="0" applyFont="1" applyAlignment="1">
      <alignment/>
    </xf>
    <xf numFmtId="0" fontId="15" fillId="0" borderId="10" xfId="0" applyFont="1" applyFill="1" applyBorder="1" applyAlignment="1">
      <alignment horizontal="center" vertical="center" wrapText="1"/>
    </xf>
    <xf numFmtId="4" fontId="8" fillId="0" borderId="10" xfId="0" applyNumberFormat="1" applyFont="1" applyFill="1" applyBorder="1" applyAlignment="1">
      <alignment vertical="center" wrapText="1"/>
    </xf>
    <xf numFmtId="0" fontId="3" fillId="0" borderId="0" xfId="0" applyFont="1" applyFill="1" applyAlignment="1">
      <alignment wrapText="1"/>
    </xf>
    <xf numFmtId="0" fontId="2" fillId="0" borderId="0" xfId="0" applyFont="1" applyFill="1" applyAlignment="1">
      <alignment horizontal="left" vertical="top" wrapText="1"/>
    </xf>
    <xf numFmtId="0" fontId="2" fillId="0" borderId="0" xfId="0" applyFont="1" applyFill="1" applyAlignment="1">
      <alignment horizontal="left" wrapText="1"/>
    </xf>
    <xf numFmtId="49" fontId="62" fillId="0" borderId="11"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0" xfId="0" applyFont="1" applyFill="1" applyAlignment="1">
      <alignment horizontal="right" wrapText="1"/>
    </xf>
    <xf numFmtId="0" fontId="4"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6" fillId="0" borderId="10" xfId="0" applyFont="1" applyFill="1" applyBorder="1" applyAlignment="1">
      <alignment vertical="center" wrapText="1"/>
    </xf>
    <xf numFmtId="2"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17" fillId="0" borderId="0" xfId="0" applyFont="1" applyFill="1" applyAlignment="1">
      <alignment wrapText="1"/>
    </xf>
    <xf numFmtId="0" fontId="63" fillId="0" borderId="0" xfId="0" applyFont="1" applyFill="1" applyAlignment="1">
      <alignment wrapText="1"/>
    </xf>
    <xf numFmtId="2" fontId="63" fillId="0" borderId="0" xfId="0" applyNumberFormat="1" applyFont="1" applyFill="1" applyAlignment="1">
      <alignment wrapText="1"/>
    </xf>
    <xf numFmtId="0" fontId="63" fillId="0" borderId="0" xfId="0" applyFont="1" applyFill="1" applyAlignment="1">
      <alignment horizontal="left" wrapText="1"/>
    </xf>
    <xf numFmtId="0" fontId="20" fillId="0" borderId="0" xfId="0" applyFont="1" applyFill="1" applyAlignment="1">
      <alignment horizontal="left" vertical="top" wrapText="1"/>
    </xf>
    <xf numFmtId="0" fontId="2" fillId="0" borderId="12" xfId="0" applyFont="1" applyFill="1" applyBorder="1" applyAlignment="1">
      <alignment horizontal="center" vertical="center" wrapText="1"/>
    </xf>
    <xf numFmtId="2" fontId="2" fillId="0" borderId="0" xfId="58" applyNumberFormat="1" applyFont="1" applyFill="1" applyAlignment="1">
      <alignment wrapText="1"/>
    </xf>
    <xf numFmtId="0" fontId="20" fillId="0" borderId="0" xfId="0" applyFont="1" applyFill="1" applyAlignment="1">
      <alignment vertical="top" wrapText="1"/>
    </xf>
    <xf numFmtId="2" fontId="20" fillId="0" borderId="0" xfId="0" applyNumberFormat="1" applyFont="1" applyFill="1" applyAlignment="1">
      <alignment horizontal="left" vertical="top" wrapText="1"/>
    </xf>
    <xf numFmtId="2" fontId="2"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wrapText="1"/>
    </xf>
    <xf numFmtId="0" fontId="2" fillId="0" borderId="10" xfId="0" applyFont="1" applyFill="1" applyBorder="1" applyAlignment="1">
      <alignment vertical="center" wrapText="1"/>
    </xf>
    <xf numFmtId="4" fontId="63" fillId="0" borderId="0" xfId="0" applyNumberFormat="1" applyFont="1" applyFill="1" applyAlignment="1">
      <alignment wrapText="1"/>
    </xf>
    <xf numFmtId="2" fontId="64" fillId="0" borderId="10" xfId="0" applyNumberFormat="1" applyFont="1" applyFill="1" applyBorder="1" applyAlignment="1">
      <alignment horizontal="center" vertical="center" wrapText="1"/>
    </xf>
    <xf numFmtId="2" fontId="65" fillId="0" borderId="0" xfId="0" applyNumberFormat="1" applyFont="1" applyFill="1" applyAlignment="1">
      <alignment wrapText="1"/>
    </xf>
    <xf numFmtId="0" fontId="4" fillId="32" borderId="10" xfId="0" applyFont="1" applyFill="1" applyBorder="1" applyAlignment="1">
      <alignment horizontal="center" vertical="center" wrapText="1"/>
    </xf>
    <xf numFmtId="2" fontId="10" fillId="32" borderId="10" xfId="0" applyNumberFormat="1" applyFont="1" applyFill="1" applyBorder="1" applyAlignment="1">
      <alignment horizontal="center" vertical="center" wrapText="1"/>
    </xf>
    <xf numFmtId="4" fontId="15" fillId="32" borderId="10" xfId="0" applyNumberFormat="1" applyFont="1" applyFill="1" applyBorder="1" applyAlignment="1">
      <alignment horizontal="center" vertical="center" wrapText="1"/>
    </xf>
    <xf numFmtId="189" fontId="2" fillId="32" borderId="10" xfId="0" applyNumberFormat="1" applyFont="1" applyFill="1" applyBorder="1" applyAlignment="1">
      <alignment horizontal="center" vertical="center" wrapText="1"/>
    </xf>
    <xf numFmtId="4" fontId="66" fillId="32" borderId="0" xfId="0" applyNumberFormat="1" applyFont="1" applyFill="1" applyAlignment="1">
      <alignment horizontal="center" vertical="center" wrapText="1"/>
    </xf>
    <xf numFmtId="4" fontId="21" fillId="32" borderId="10" xfId="0" applyNumberFormat="1" applyFont="1" applyFill="1" applyBorder="1" applyAlignment="1">
      <alignment horizontal="center" vertical="center" wrapText="1"/>
    </xf>
    <xf numFmtId="0" fontId="4" fillId="32" borderId="12" xfId="0" applyFont="1" applyFill="1" applyBorder="1" applyAlignment="1">
      <alignment horizontal="center" vertical="center" wrapText="1"/>
    </xf>
    <xf numFmtId="2" fontId="10" fillId="32" borderId="12" xfId="0" applyNumberFormat="1" applyFont="1" applyFill="1" applyBorder="1" applyAlignment="1">
      <alignment horizontal="center" vertical="center" wrapText="1"/>
    </xf>
    <xf numFmtId="4" fontId="15" fillId="32" borderId="12" xfId="0" applyNumberFormat="1" applyFont="1" applyFill="1" applyBorder="1" applyAlignment="1">
      <alignment horizontal="center" vertical="center" wrapText="1"/>
    </xf>
    <xf numFmtId="0" fontId="63" fillId="32" borderId="10" xfId="0" applyFont="1" applyFill="1" applyBorder="1" applyAlignment="1">
      <alignment horizontal="center" vertical="center" wrapText="1"/>
    </xf>
    <xf numFmtId="0" fontId="63" fillId="32" borderId="13" xfId="0" applyFont="1" applyFill="1" applyBorder="1" applyAlignment="1">
      <alignment horizontal="center" vertical="center" wrapText="1"/>
    </xf>
    <xf numFmtId="2" fontId="64" fillId="32"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2" fontId="63" fillId="0" borderId="10" xfId="0" applyNumberFormat="1" applyFont="1" applyFill="1" applyBorder="1" applyAlignment="1">
      <alignment horizontal="center" vertical="center" wrapText="1"/>
    </xf>
    <xf numFmtId="49" fontId="67" fillId="0" borderId="14"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8" fillId="0" borderId="0" xfId="0" applyFont="1" applyFill="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19" fillId="0" borderId="16"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21</xdr:row>
      <xdr:rowOff>1390650</xdr:rowOff>
    </xdr:from>
    <xdr:ext cx="1381125" cy="190500"/>
    <xdr:sp>
      <xdr:nvSpPr>
        <xdr:cNvPr id="1" name="AutoShape 182"/>
        <xdr:cNvSpPr>
          <a:spLocks noChangeAspect="1"/>
        </xdr:cNvSpPr>
      </xdr:nvSpPr>
      <xdr:spPr>
        <a:xfrm>
          <a:off x="19812000" y="87153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24</xdr:row>
      <xdr:rowOff>0</xdr:rowOff>
    </xdr:from>
    <xdr:to>
      <xdr:col>10</xdr:col>
      <xdr:colOff>1609725</xdr:colOff>
      <xdr:row>24</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612225" y="10210800"/>
          <a:ext cx="1533525"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0"/>
  <sheetViews>
    <sheetView tabSelected="1" view="pageBreakPreview" zoomScale="60" zoomScaleNormal="60" workbookViewId="0" topLeftCell="A1">
      <selection activeCell="L35" sqref="L35"/>
    </sheetView>
  </sheetViews>
  <sheetFormatPr defaultColWidth="9.140625" defaultRowHeight="15"/>
  <cols>
    <col min="1" max="1" width="7.8515625" style="18" customWidth="1"/>
    <col min="2" max="2" width="30.28125" style="18" customWidth="1"/>
    <col min="3" max="3" width="35.28125" style="18" customWidth="1"/>
    <col min="4" max="4" width="47.57421875" style="18" customWidth="1"/>
    <col min="5" max="7" width="37.7109375" style="18" customWidth="1"/>
    <col min="8" max="8" width="26.28125" style="19" customWidth="1"/>
    <col min="9" max="9" width="33.140625" style="18" customWidth="1"/>
    <col min="10" max="10" width="29.421875" style="18" customWidth="1"/>
    <col min="11" max="11" width="24.140625" style="18" customWidth="1"/>
    <col min="12" max="12" width="32.140625" style="18" customWidth="1"/>
    <col min="13" max="13" width="30.8515625" style="18" customWidth="1"/>
    <col min="14" max="16384" width="9.140625" style="18" customWidth="1"/>
  </cols>
  <sheetData>
    <row r="1" spans="2:7" ht="15.75">
      <c r="B1" s="3" t="s">
        <v>21</v>
      </c>
      <c r="F1" s="17" t="s">
        <v>34</v>
      </c>
      <c r="G1" s="8"/>
    </row>
    <row r="2" spans="2:7" ht="30" customHeight="1">
      <c r="B2" s="4" t="s">
        <v>22</v>
      </c>
      <c r="C2" s="20"/>
      <c r="F2" s="53" t="s">
        <v>89</v>
      </c>
      <c r="G2" s="8"/>
    </row>
    <row r="3" spans="2:7" ht="60">
      <c r="B3" s="5" t="s">
        <v>41</v>
      </c>
      <c r="C3" s="20"/>
      <c r="F3" s="53"/>
      <c r="G3" s="8"/>
    </row>
    <row r="4" spans="2:7" ht="30">
      <c r="B4" s="5" t="s">
        <v>91</v>
      </c>
      <c r="C4" s="20"/>
      <c r="F4" s="53"/>
      <c r="G4" s="8"/>
    </row>
    <row r="5" spans="1:7" ht="15.75">
      <c r="A5" s="56" t="s">
        <v>5</v>
      </c>
      <c r="B5" s="56"/>
      <c r="C5" s="56"/>
      <c r="D5" s="56"/>
      <c r="E5" s="56"/>
      <c r="F5" s="56"/>
      <c r="G5" s="56"/>
    </row>
    <row r="6" spans="1:7" ht="15">
      <c r="A6" s="54" t="s">
        <v>23</v>
      </c>
      <c r="B6" s="54"/>
      <c r="C6" s="54"/>
      <c r="D6" s="54"/>
      <c r="E6" s="54"/>
      <c r="F6" s="54"/>
      <c r="G6" s="54"/>
    </row>
    <row r="7" spans="1:7" ht="15">
      <c r="A7" s="57" t="str">
        <f>B3</f>
        <v>"Комплексный центр социального обслуживания населения" Вышневолоцкого городского округа</v>
      </c>
      <c r="B7" s="58"/>
      <c r="C7" s="58"/>
      <c r="D7" s="58"/>
      <c r="E7" s="58"/>
      <c r="F7" s="58"/>
      <c r="G7" s="58"/>
    </row>
    <row r="8" spans="1:7" ht="15">
      <c r="A8" s="49" t="s">
        <v>3</v>
      </c>
      <c r="B8" s="49"/>
      <c r="C8" s="49"/>
      <c r="D8" s="49"/>
      <c r="E8" s="49"/>
      <c r="F8" s="49"/>
      <c r="G8" s="49"/>
    </row>
    <row r="9" spans="1:7" ht="15">
      <c r="A9" s="49"/>
      <c r="B9" s="49"/>
      <c r="C9" s="49"/>
      <c r="D9" s="49"/>
      <c r="E9" s="49"/>
      <c r="F9" s="49"/>
      <c r="G9" s="49"/>
    </row>
    <row r="10" spans="1:7" ht="30" customHeight="1">
      <c r="A10" s="55" t="s">
        <v>90</v>
      </c>
      <c r="B10" s="55"/>
      <c r="C10" s="55"/>
      <c r="D10" s="55"/>
      <c r="E10" s="55"/>
      <c r="F10" s="55"/>
      <c r="G10" s="55"/>
    </row>
    <row r="11" spans="1:7" ht="15">
      <c r="A11" s="49"/>
      <c r="B11" s="49"/>
      <c r="C11" s="49"/>
      <c r="D11" s="49"/>
      <c r="E11" s="49"/>
      <c r="F11" s="49"/>
      <c r="G11" s="49"/>
    </row>
    <row r="12" spans="1:7" ht="11.25" customHeight="1">
      <c r="A12" s="49"/>
      <c r="B12" s="49"/>
      <c r="C12" s="49"/>
      <c r="D12" s="49"/>
      <c r="E12" s="49"/>
      <c r="F12" s="49"/>
      <c r="G12" s="49"/>
    </row>
    <row r="13" spans="1:7" ht="15">
      <c r="A13" s="49" t="s">
        <v>6</v>
      </c>
      <c r="B13" s="49"/>
      <c r="C13" s="49"/>
      <c r="D13" s="49"/>
      <c r="E13" s="49"/>
      <c r="F13" s="49"/>
      <c r="G13" s="49"/>
    </row>
    <row r="14" spans="1:7" ht="15">
      <c r="A14" s="49" t="s">
        <v>2</v>
      </c>
      <c r="B14" s="49"/>
      <c r="C14" s="49"/>
      <c r="D14" s="49"/>
      <c r="E14" s="49"/>
      <c r="F14" s="49"/>
      <c r="G14" s="49"/>
    </row>
    <row r="15" spans="2:6" ht="15.75">
      <c r="B15" s="62"/>
      <c r="C15" s="62"/>
      <c r="D15" s="62"/>
      <c r="E15" s="62"/>
      <c r="F15" s="21"/>
    </row>
    <row r="16" spans="1:7" ht="178.5" customHeight="1">
      <c r="A16" s="7" t="s">
        <v>0</v>
      </c>
      <c r="B16" s="7" t="s">
        <v>18</v>
      </c>
      <c r="C16" s="7" t="s">
        <v>84</v>
      </c>
      <c r="D16" s="7" t="s">
        <v>19</v>
      </c>
      <c r="E16" s="7" t="s">
        <v>20</v>
      </c>
      <c r="F16" s="7" t="s">
        <v>15</v>
      </c>
      <c r="G16" s="22" t="s">
        <v>4</v>
      </c>
    </row>
    <row r="17" spans="1:8" ht="24.75" customHeight="1">
      <c r="A17" s="1">
        <v>1</v>
      </c>
      <c r="B17" s="1">
        <v>2</v>
      </c>
      <c r="C17" s="1">
        <v>3</v>
      </c>
      <c r="D17" s="1">
        <v>4</v>
      </c>
      <c r="E17" s="1">
        <v>5</v>
      </c>
      <c r="F17" s="1" t="s">
        <v>17</v>
      </c>
      <c r="G17" s="1">
        <v>7</v>
      </c>
      <c r="H17" s="23"/>
    </row>
    <row r="18" spans="1:8" ht="15.75">
      <c r="A18" s="45">
        <v>1</v>
      </c>
      <c r="B18" s="46">
        <v>56187000</v>
      </c>
      <c r="C18" s="46">
        <v>2913301.05</v>
      </c>
      <c r="D18" s="46">
        <v>0</v>
      </c>
      <c r="E18" s="46">
        <v>49669481.34</v>
      </c>
      <c r="F18" s="46">
        <f>E18/(B18+C18+D18)</f>
        <v>0.8404268752874653</v>
      </c>
      <c r="G18" s="45"/>
      <c r="H18" s="32"/>
    </row>
    <row r="19" spans="1:7" ht="15">
      <c r="A19" s="49" t="s">
        <v>7</v>
      </c>
      <c r="B19" s="49"/>
      <c r="C19" s="49"/>
      <c r="D19" s="49"/>
      <c r="E19" s="49"/>
      <c r="F19" s="49"/>
      <c r="G19" s="49"/>
    </row>
    <row r="20" spans="1:7" ht="15">
      <c r="A20" s="49" t="s">
        <v>8</v>
      </c>
      <c r="B20" s="49"/>
      <c r="C20" s="49"/>
      <c r="D20" s="49"/>
      <c r="E20" s="49"/>
      <c r="F20" s="49"/>
      <c r="G20" s="49"/>
    </row>
    <row r="21" spans="6:11" ht="14.25" customHeight="1">
      <c r="F21" s="24"/>
      <c r="G21" s="21"/>
      <c r="H21" s="25"/>
      <c r="I21" s="21"/>
      <c r="J21" s="21"/>
      <c r="K21" s="21"/>
    </row>
    <row r="22" spans="1:12" ht="114.75" customHeight="1">
      <c r="A22" s="59" t="s">
        <v>0</v>
      </c>
      <c r="B22" s="59" t="s">
        <v>35</v>
      </c>
      <c r="C22" s="59" t="s">
        <v>1</v>
      </c>
      <c r="D22" s="59" t="s">
        <v>9</v>
      </c>
      <c r="E22" s="59" t="s">
        <v>10</v>
      </c>
      <c r="F22" s="59" t="s">
        <v>11</v>
      </c>
      <c r="G22" s="59" t="s">
        <v>12</v>
      </c>
      <c r="H22" s="60" t="s">
        <v>25</v>
      </c>
      <c r="I22" s="59" t="s">
        <v>13</v>
      </c>
      <c r="J22" s="59" t="s">
        <v>24</v>
      </c>
      <c r="K22" s="59" t="s">
        <v>16</v>
      </c>
      <c r="L22" s="59" t="s">
        <v>14</v>
      </c>
    </row>
    <row r="23" spans="1:12" ht="97.5" customHeight="1">
      <c r="A23" s="59"/>
      <c r="B23" s="59"/>
      <c r="C23" s="59"/>
      <c r="D23" s="59"/>
      <c r="E23" s="59"/>
      <c r="F23" s="59"/>
      <c r="G23" s="59"/>
      <c r="H23" s="61"/>
      <c r="I23" s="59"/>
      <c r="J23" s="59"/>
      <c r="K23" s="59"/>
      <c r="L23" s="59"/>
    </row>
    <row r="24" spans="1:12" ht="15">
      <c r="A24" s="7">
        <v>1</v>
      </c>
      <c r="B24" s="7">
        <v>2</v>
      </c>
      <c r="C24" s="7">
        <v>3</v>
      </c>
      <c r="D24" s="7">
        <v>4</v>
      </c>
      <c r="E24" s="7">
        <v>5</v>
      </c>
      <c r="F24" s="7">
        <v>6</v>
      </c>
      <c r="G24" s="7">
        <v>7</v>
      </c>
      <c r="H24" s="26">
        <v>8</v>
      </c>
      <c r="I24" s="7">
        <v>9</v>
      </c>
      <c r="J24" s="7">
        <v>10</v>
      </c>
      <c r="K24" s="7">
        <v>11</v>
      </c>
      <c r="L24" s="7">
        <v>12</v>
      </c>
    </row>
    <row r="25" spans="1:12" ht="120" customHeight="1">
      <c r="A25" s="7">
        <v>1</v>
      </c>
      <c r="B25" s="6" t="s">
        <v>46</v>
      </c>
      <c r="C25" s="9" t="s">
        <v>67</v>
      </c>
      <c r="D25" s="10" t="s">
        <v>27</v>
      </c>
      <c r="E25" s="10" t="s">
        <v>26</v>
      </c>
      <c r="F25" s="33">
        <v>885</v>
      </c>
      <c r="G25" s="33">
        <v>787</v>
      </c>
      <c r="H25" s="34">
        <f aca="true" t="shared" si="0" ref="H25:H45">ROUND(G25/F25,2)</f>
        <v>0.89</v>
      </c>
      <c r="I25" s="35">
        <v>24192678.6</v>
      </c>
      <c r="J25" s="36">
        <f aca="true" t="shared" si="1" ref="J25:J46">I25/SUM($I$25:$I$46)</f>
        <v>0.3494235776595521</v>
      </c>
      <c r="K25" s="50">
        <f>SUM(H25*J25,H26*J26,H27*J27,H28*J28,H29*J29,H30*J30,H31*J31,H32*J32,H33*J33,H34*J34,H35*J35,H36*J36,H37*J37,H38*J38,H39*J39,H40*J40,H41*J41,H42*J42,H43*J43,H44*J44,H45*J45,H46*J46)</f>
        <v>0.8981999923830919</v>
      </c>
      <c r="L25" s="31"/>
    </row>
    <row r="26" spans="1:12" ht="120" customHeight="1">
      <c r="A26" s="7">
        <v>2</v>
      </c>
      <c r="B26" s="6" t="s">
        <v>47</v>
      </c>
      <c r="C26" s="9" t="s">
        <v>68</v>
      </c>
      <c r="D26" s="10" t="s">
        <v>27</v>
      </c>
      <c r="E26" s="10" t="s">
        <v>26</v>
      </c>
      <c r="F26" s="33">
        <v>885</v>
      </c>
      <c r="G26" s="33">
        <v>641</v>
      </c>
      <c r="H26" s="34">
        <f t="shared" si="0"/>
        <v>0.72</v>
      </c>
      <c r="I26" s="35">
        <v>19664885.85</v>
      </c>
      <c r="J26" s="36">
        <f t="shared" si="1"/>
        <v>0.2840270348556485</v>
      </c>
      <c r="K26" s="51"/>
      <c r="L26" s="31"/>
    </row>
    <row r="27" spans="1:12" ht="120" customHeight="1">
      <c r="A27" s="7">
        <v>3</v>
      </c>
      <c r="B27" s="6" t="s">
        <v>48</v>
      </c>
      <c r="C27" s="9" t="s">
        <v>69</v>
      </c>
      <c r="D27" s="10" t="s">
        <v>27</v>
      </c>
      <c r="E27" s="10" t="s">
        <v>26</v>
      </c>
      <c r="F27" s="33">
        <v>548</v>
      </c>
      <c r="G27" s="33">
        <v>733</v>
      </c>
      <c r="H27" s="34">
        <f t="shared" si="0"/>
        <v>1.34</v>
      </c>
      <c r="I27" s="35">
        <v>2631841.24</v>
      </c>
      <c r="J27" s="36">
        <f t="shared" si="1"/>
        <v>0.03801263171878586</v>
      </c>
      <c r="K27" s="51"/>
      <c r="L27" s="47" t="s">
        <v>86</v>
      </c>
    </row>
    <row r="28" spans="1:12" ht="120" customHeight="1">
      <c r="A28" s="7">
        <v>4</v>
      </c>
      <c r="B28" s="6" t="s">
        <v>49</v>
      </c>
      <c r="C28" s="9" t="s">
        <v>70</v>
      </c>
      <c r="D28" s="10" t="s">
        <v>27</v>
      </c>
      <c r="E28" s="10" t="s">
        <v>26</v>
      </c>
      <c r="F28" s="33">
        <v>324</v>
      </c>
      <c r="G28" s="33">
        <v>244</v>
      </c>
      <c r="H28" s="34">
        <f t="shared" si="0"/>
        <v>0.75</v>
      </c>
      <c r="I28" s="35">
        <v>741253.68</v>
      </c>
      <c r="J28" s="36">
        <f t="shared" si="1"/>
        <v>0.010706194097040118</v>
      </c>
      <c r="K28" s="51"/>
      <c r="L28" s="47"/>
    </row>
    <row r="29" spans="1:12" ht="120" customHeight="1">
      <c r="A29" s="7">
        <v>5</v>
      </c>
      <c r="B29" s="6" t="s">
        <v>50</v>
      </c>
      <c r="C29" s="9" t="s">
        <v>71</v>
      </c>
      <c r="D29" s="10" t="s">
        <v>27</v>
      </c>
      <c r="E29" s="10" t="s">
        <v>26</v>
      </c>
      <c r="F29" s="33">
        <v>62</v>
      </c>
      <c r="G29" s="33">
        <v>48</v>
      </c>
      <c r="H29" s="34">
        <f t="shared" si="0"/>
        <v>0.77</v>
      </c>
      <c r="I29" s="35">
        <v>370678.16</v>
      </c>
      <c r="J29" s="36">
        <f t="shared" si="1"/>
        <v>0.005353838281779177</v>
      </c>
      <c r="K29" s="51"/>
      <c r="L29" s="47"/>
    </row>
    <row r="30" spans="1:12" ht="174.75" customHeight="1">
      <c r="A30" s="7">
        <v>6</v>
      </c>
      <c r="B30" s="6" t="s">
        <v>51</v>
      </c>
      <c r="C30" s="9" t="s">
        <v>72</v>
      </c>
      <c r="D30" s="10" t="s">
        <v>27</v>
      </c>
      <c r="E30" s="10" t="s">
        <v>26</v>
      </c>
      <c r="F30" s="33">
        <v>62</v>
      </c>
      <c r="G30" s="33">
        <v>48</v>
      </c>
      <c r="H30" s="34">
        <f t="shared" si="0"/>
        <v>0.77</v>
      </c>
      <c r="I30" s="35">
        <v>370678.16</v>
      </c>
      <c r="J30" s="36">
        <f t="shared" si="1"/>
        <v>0.005353838281779177</v>
      </c>
      <c r="K30" s="51"/>
      <c r="L30" s="47"/>
    </row>
    <row r="31" spans="1:12" ht="132.75" customHeight="1">
      <c r="A31" s="7">
        <v>7</v>
      </c>
      <c r="B31" s="6" t="s">
        <v>52</v>
      </c>
      <c r="C31" s="9" t="s">
        <v>73</v>
      </c>
      <c r="D31" s="10" t="s">
        <v>27</v>
      </c>
      <c r="E31" s="10" t="s">
        <v>26</v>
      </c>
      <c r="F31" s="42">
        <v>6150</v>
      </c>
      <c r="G31" s="42">
        <v>4060</v>
      </c>
      <c r="H31" s="44">
        <f t="shared" si="0"/>
        <v>0.66</v>
      </c>
      <c r="I31" s="35">
        <v>1691004</v>
      </c>
      <c r="J31" s="36">
        <f t="shared" si="1"/>
        <v>0.024423780321564444</v>
      </c>
      <c r="K31" s="51"/>
      <c r="L31" s="48" t="s">
        <v>92</v>
      </c>
    </row>
    <row r="32" spans="1:12" ht="132.75" customHeight="1">
      <c r="A32" s="7">
        <v>8</v>
      </c>
      <c r="B32" s="6" t="s">
        <v>53</v>
      </c>
      <c r="C32" s="9" t="s">
        <v>37</v>
      </c>
      <c r="D32" s="10" t="s">
        <v>40</v>
      </c>
      <c r="E32" s="10" t="s">
        <v>26</v>
      </c>
      <c r="F32" s="42">
        <v>620</v>
      </c>
      <c r="G32" s="42">
        <v>415</v>
      </c>
      <c r="H32" s="44">
        <f t="shared" si="0"/>
        <v>0.67</v>
      </c>
      <c r="I32" s="37">
        <v>170475.2</v>
      </c>
      <c r="J32" s="36">
        <f t="shared" si="1"/>
        <v>0.002462234764125196</v>
      </c>
      <c r="K32" s="51"/>
      <c r="L32" s="48" t="s">
        <v>92</v>
      </c>
    </row>
    <row r="33" spans="1:12" ht="120" customHeight="1">
      <c r="A33" s="7">
        <v>9</v>
      </c>
      <c r="B33" s="6" t="s">
        <v>54</v>
      </c>
      <c r="C33" s="9" t="s">
        <v>38</v>
      </c>
      <c r="D33" s="10" t="s">
        <v>33</v>
      </c>
      <c r="E33" s="10" t="s">
        <v>26</v>
      </c>
      <c r="F33" s="42">
        <v>5</v>
      </c>
      <c r="G33" s="42">
        <v>4</v>
      </c>
      <c r="H33" s="44">
        <f t="shared" si="0"/>
        <v>0.8</v>
      </c>
      <c r="I33" s="35">
        <v>1374.8</v>
      </c>
      <c r="J33" s="36">
        <f t="shared" si="1"/>
        <v>1.985673196875158E-05</v>
      </c>
      <c r="K33" s="51"/>
      <c r="L33" s="47"/>
    </row>
    <row r="34" spans="1:12" ht="120" customHeight="1">
      <c r="A34" s="7">
        <v>10</v>
      </c>
      <c r="B34" s="6" t="s">
        <v>55</v>
      </c>
      <c r="C34" s="9" t="s">
        <v>39</v>
      </c>
      <c r="D34" s="9" t="s">
        <v>32</v>
      </c>
      <c r="E34" s="10" t="s">
        <v>26</v>
      </c>
      <c r="F34" s="42">
        <v>550</v>
      </c>
      <c r="G34" s="42">
        <v>370</v>
      </c>
      <c r="H34" s="44">
        <f t="shared" si="0"/>
        <v>0.67</v>
      </c>
      <c r="I34" s="35">
        <v>151228</v>
      </c>
      <c r="J34" s="36">
        <f t="shared" si="1"/>
        <v>0.0021842405165626738</v>
      </c>
      <c r="K34" s="51"/>
      <c r="L34" s="48" t="s">
        <v>92</v>
      </c>
    </row>
    <row r="35" spans="1:12" ht="120" customHeight="1">
      <c r="A35" s="7">
        <v>11</v>
      </c>
      <c r="B35" s="6" t="s">
        <v>56</v>
      </c>
      <c r="C35" s="9" t="s">
        <v>74</v>
      </c>
      <c r="D35" s="10" t="s">
        <v>31</v>
      </c>
      <c r="E35" s="10" t="s">
        <v>26</v>
      </c>
      <c r="F35" s="42">
        <v>800</v>
      </c>
      <c r="G35" s="42">
        <v>530</v>
      </c>
      <c r="H35" s="44">
        <f t="shared" si="0"/>
        <v>0.66</v>
      </c>
      <c r="I35" s="35">
        <v>219968</v>
      </c>
      <c r="J35" s="36">
        <f t="shared" si="1"/>
        <v>0.0031770771150002527</v>
      </c>
      <c r="K35" s="51"/>
      <c r="L35" s="48" t="s">
        <v>92</v>
      </c>
    </row>
    <row r="36" spans="1:12" ht="120" customHeight="1">
      <c r="A36" s="7">
        <v>12</v>
      </c>
      <c r="B36" s="6" t="s">
        <v>57</v>
      </c>
      <c r="C36" s="9" t="s">
        <v>75</v>
      </c>
      <c r="D36" s="10" t="s">
        <v>30</v>
      </c>
      <c r="E36" s="10" t="s">
        <v>26</v>
      </c>
      <c r="F36" s="42">
        <v>700</v>
      </c>
      <c r="G36" s="42">
        <v>470</v>
      </c>
      <c r="H36" s="44">
        <f t="shared" si="0"/>
        <v>0.67</v>
      </c>
      <c r="I36" s="35">
        <v>192472</v>
      </c>
      <c r="J36" s="36">
        <f t="shared" si="1"/>
        <v>0.002779942475625221</v>
      </c>
      <c r="K36" s="51"/>
      <c r="L36" s="48" t="s">
        <v>92</v>
      </c>
    </row>
    <row r="37" spans="1:12" ht="120" customHeight="1">
      <c r="A37" s="7">
        <v>13</v>
      </c>
      <c r="B37" s="6" t="s">
        <v>58</v>
      </c>
      <c r="C37" s="9" t="s">
        <v>76</v>
      </c>
      <c r="D37" s="10" t="s">
        <v>29</v>
      </c>
      <c r="E37" s="10" t="s">
        <v>26</v>
      </c>
      <c r="F37" s="42">
        <v>650</v>
      </c>
      <c r="G37" s="42">
        <v>405</v>
      </c>
      <c r="H37" s="44">
        <f t="shared" si="0"/>
        <v>0.62</v>
      </c>
      <c r="I37" s="37">
        <v>178724</v>
      </c>
      <c r="J37" s="36">
        <f t="shared" si="1"/>
        <v>0.0025813751559377054</v>
      </c>
      <c r="K37" s="51"/>
      <c r="L37" s="48" t="s">
        <v>92</v>
      </c>
    </row>
    <row r="38" spans="1:12" ht="120" customHeight="1">
      <c r="A38" s="7">
        <v>14</v>
      </c>
      <c r="B38" s="6" t="s">
        <v>59</v>
      </c>
      <c r="C38" s="9" t="s">
        <v>77</v>
      </c>
      <c r="D38" s="10" t="s">
        <v>28</v>
      </c>
      <c r="E38" s="10" t="s">
        <v>26</v>
      </c>
      <c r="F38" s="42">
        <v>10</v>
      </c>
      <c r="G38" s="42">
        <v>6</v>
      </c>
      <c r="H38" s="44">
        <f t="shared" si="0"/>
        <v>0.6</v>
      </c>
      <c r="I38" s="35">
        <v>2749.6</v>
      </c>
      <c r="J38" s="36">
        <f t="shared" si="1"/>
        <v>3.971346393750316E-05</v>
      </c>
      <c r="K38" s="51"/>
      <c r="L38" s="48" t="s">
        <v>92</v>
      </c>
    </row>
    <row r="39" spans="1:12" ht="120" customHeight="1">
      <c r="A39" s="7">
        <v>15</v>
      </c>
      <c r="B39" s="6" t="s">
        <v>60</v>
      </c>
      <c r="C39" s="9" t="s">
        <v>78</v>
      </c>
      <c r="D39" s="10" t="s">
        <v>27</v>
      </c>
      <c r="E39" s="10" t="s">
        <v>26</v>
      </c>
      <c r="F39" s="33">
        <v>238</v>
      </c>
      <c r="G39" s="33">
        <v>280</v>
      </c>
      <c r="H39" s="34">
        <f t="shared" si="0"/>
        <v>1.18</v>
      </c>
      <c r="I39" s="35">
        <v>6844953.78</v>
      </c>
      <c r="J39" s="36">
        <f t="shared" si="1"/>
        <v>0.09886413481812116</v>
      </c>
      <c r="K39" s="51"/>
      <c r="L39" s="47" t="s">
        <v>85</v>
      </c>
    </row>
    <row r="40" spans="1:12" ht="120" customHeight="1">
      <c r="A40" s="7">
        <v>16</v>
      </c>
      <c r="B40" s="6" t="s">
        <v>61</v>
      </c>
      <c r="C40" s="9" t="s">
        <v>79</v>
      </c>
      <c r="D40" s="10" t="s">
        <v>27</v>
      </c>
      <c r="E40" s="10" t="s">
        <v>26</v>
      </c>
      <c r="F40" s="33">
        <v>238</v>
      </c>
      <c r="G40" s="33">
        <v>255</v>
      </c>
      <c r="H40" s="34">
        <f t="shared" si="0"/>
        <v>1.07</v>
      </c>
      <c r="I40" s="35">
        <v>5463035.34</v>
      </c>
      <c r="J40" s="36">
        <f t="shared" si="1"/>
        <v>0.07890458865449348</v>
      </c>
      <c r="K40" s="51"/>
      <c r="L40" s="47" t="s">
        <v>88</v>
      </c>
    </row>
    <row r="41" spans="1:12" ht="120" customHeight="1">
      <c r="A41" s="7">
        <v>17</v>
      </c>
      <c r="B41" s="6" t="s">
        <v>62</v>
      </c>
      <c r="C41" s="9" t="s">
        <v>80</v>
      </c>
      <c r="D41" s="10" t="s">
        <v>27</v>
      </c>
      <c r="E41" s="10" t="s">
        <v>26</v>
      </c>
      <c r="F41" s="33">
        <v>238</v>
      </c>
      <c r="G41" s="33">
        <v>275</v>
      </c>
      <c r="H41" s="34">
        <f t="shared" si="0"/>
        <v>1.16</v>
      </c>
      <c r="I41" s="35">
        <v>1185873.08</v>
      </c>
      <c r="J41" s="36">
        <f t="shared" si="1"/>
        <v>0.017127992361447412</v>
      </c>
      <c r="K41" s="51"/>
      <c r="L41" s="47" t="s">
        <v>93</v>
      </c>
    </row>
    <row r="42" spans="1:12" ht="120" customHeight="1">
      <c r="A42" s="7">
        <v>18</v>
      </c>
      <c r="B42" s="6" t="s">
        <v>63</v>
      </c>
      <c r="C42" s="9" t="s">
        <v>81</v>
      </c>
      <c r="D42" s="10" t="s">
        <v>27</v>
      </c>
      <c r="E42" s="10" t="s">
        <v>26</v>
      </c>
      <c r="F42" s="33">
        <v>238</v>
      </c>
      <c r="G42" s="33">
        <v>169</v>
      </c>
      <c r="H42" s="34">
        <f t="shared" si="0"/>
        <v>0.71</v>
      </c>
      <c r="I42" s="38">
        <v>569379.3</v>
      </c>
      <c r="J42" s="36">
        <f t="shared" si="1"/>
        <v>0.008223750471818008</v>
      </c>
      <c r="K42" s="51"/>
      <c r="L42" s="47"/>
    </row>
    <row r="43" spans="1:12" ht="120" customHeight="1">
      <c r="A43" s="7">
        <v>19</v>
      </c>
      <c r="B43" s="6" t="s">
        <v>64</v>
      </c>
      <c r="C43" s="9" t="s">
        <v>82</v>
      </c>
      <c r="D43" s="10" t="s">
        <v>27</v>
      </c>
      <c r="E43" s="10" t="s">
        <v>26</v>
      </c>
      <c r="F43" s="33">
        <v>50</v>
      </c>
      <c r="G43" s="33">
        <v>44</v>
      </c>
      <c r="H43" s="34">
        <f t="shared" si="0"/>
        <v>0.88</v>
      </c>
      <c r="I43" s="35">
        <v>313185.5</v>
      </c>
      <c r="J43" s="36">
        <f t="shared" si="1"/>
        <v>0.004523451069246034</v>
      </c>
      <c r="K43" s="51"/>
      <c r="L43" s="47"/>
    </row>
    <row r="44" spans="1:12" ht="166.5" customHeight="1">
      <c r="A44" s="7">
        <v>20</v>
      </c>
      <c r="B44" s="6" t="s">
        <v>65</v>
      </c>
      <c r="C44" s="11" t="s">
        <v>83</v>
      </c>
      <c r="D44" s="12" t="s">
        <v>27</v>
      </c>
      <c r="E44" s="12" t="s">
        <v>26</v>
      </c>
      <c r="F44" s="39">
        <v>50</v>
      </c>
      <c r="G44" s="39">
        <v>47</v>
      </c>
      <c r="H44" s="40">
        <f t="shared" si="0"/>
        <v>0.94</v>
      </c>
      <c r="I44" s="41">
        <v>313185.5</v>
      </c>
      <c r="J44" s="36">
        <f t="shared" si="1"/>
        <v>0.004523451069246034</v>
      </c>
      <c r="K44" s="51"/>
      <c r="L44" s="47"/>
    </row>
    <row r="45" spans="1:12" ht="204.75" customHeight="1">
      <c r="A45" s="7">
        <v>21</v>
      </c>
      <c r="B45" s="27" t="s">
        <v>43</v>
      </c>
      <c r="C45" s="27" t="s">
        <v>66</v>
      </c>
      <c r="D45" s="28" t="s">
        <v>36</v>
      </c>
      <c r="E45" s="27" t="s">
        <v>42</v>
      </c>
      <c r="F45" s="42">
        <v>241</v>
      </c>
      <c r="G45" s="33">
        <v>275</v>
      </c>
      <c r="H45" s="34">
        <f t="shared" si="0"/>
        <v>1.14</v>
      </c>
      <c r="I45" s="35">
        <v>924524.2</v>
      </c>
      <c r="J45" s="36">
        <f t="shared" si="1"/>
        <v>0.013353236280204014</v>
      </c>
      <c r="K45" s="51"/>
      <c r="L45" s="47" t="s">
        <v>87</v>
      </c>
    </row>
    <row r="46" spans="1:12" ht="201" customHeight="1">
      <c r="A46" s="7">
        <v>22</v>
      </c>
      <c r="B46" s="27" t="s">
        <v>45</v>
      </c>
      <c r="C46" s="27" t="s">
        <v>44</v>
      </c>
      <c r="D46" s="28" t="s">
        <v>36</v>
      </c>
      <c r="E46" s="27" t="s">
        <v>42</v>
      </c>
      <c r="F46" s="43">
        <v>807</v>
      </c>
      <c r="G46" s="33">
        <v>746</v>
      </c>
      <c r="H46" s="34">
        <f>ROUND(G46/F46,2)</f>
        <v>0.92</v>
      </c>
      <c r="I46" s="35">
        <v>3041817.03</v>
      </c>
      <c r="J46" s="36">
        <f t="shared" si="1"/>
        <v>0.043934059836117235</v>
      </c>
      <c r="K46" s="52"/>
      <c r="L46" s="28"/>
    </row>
    <row r="47" spans="1:12" ht="18.75">
      <c r="A47" s="7"/>
      <c r="B47" s="29"/>
      <c r="C47" s="29"/>
      <c r="D47" s="7"/>
      <c r="E47" s="13"/>
      <c r="F47" s="2">
        <f>SUM(F25:F46)</f>
        <v>14351</v>
      </c>
      <c r="G47" s="2">
        <f>SUM(G25:G46)</f>
        <v>10852</v>
      </c>
      <c r="H47" s="14">
        <f>SUM(H25:H46)</f>
        <v>18.590000000000003</v>
      </c>
      <c r="I47" s="2">
        <f>SUM(I25:I46)</f>
        <v>69235965.02</v>
      </c>
      <c r="J47" s="2">
        <f>SUM(J25:J46)</f>
        <v>1</v>
      </c>
      <c r="K47" s="15"/>
      <c r="L47" s="16"/>
    </row>
    <row r="48" ht="15">
      <c r="J48" s="30"/>
    </row>
    <row r="49" ht="152.25" customHeight="1">
      <c r="J49" s="30"/>
    </row>
    <row r="50" ht="15">
      <c r="J50" s="30"/>
    </row>
  </sheetData>
  <sheetProtection/>
  <mergeCells count="27">
    <mergeCell ref="D22:D23"/>
    <mergeCell ref="A22:A23"/>
    <mergeCell ref="B22:B23"/>
    <mergeCell ref="B15:E15"/>
    <mergeCell ref="A19:G19"/>
    <mergeCell ref="F22:F23"/>
    <mergeCell ref="E22:E23"/>
    <mergeCell ref="A9:G9"/>
    <mergeCell ref="G22:G23"/>
    <mergeCell ref="L22:L23"/>
    <mergeCell ref="K22:K23"/>
    <mergeCell ref="I22:I23"/>
    <mergeCell ref="J22:J23"/>
    <mergeCell ref="H22:H23"/>
    <mergeCell ref="A13:G13"/>
    <mergeCell ref="A14:G14"/>
    <mergeCell ref="C22:C23"/>
    <mergeCell ref="A12:G12"/>
    <mergeCell ref="K25:K46"/>
    <mergeCell ref="F2:F4"/>
    <mergeCell ref="A6:G6"/>
    <mergeCell ref="A20:G20"/>
    <mergeCell ref="A10:G10"/>
    <mergeCell ref="A11:G11"/>
    <mergeCell ref="A5:G5"/>
    <mergeCell ref="A7:G7"/>
    <mergeCell ref="A8:G8"/>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dir1</cp:lastModifiedBy>
  <cp:lastPrinted>2021-01-14T06:18:06Z</cp:lastPrinted>
  <dcterms:created xsi:type="dcterms:W3CDTF">2016-02-04T06:52:46Z</dcterms:created>
  <dcterms:modified xsi:type="dcterms:W3CDTF">2022-10-27T13:13:39Z</dcterms:modified>
  <cp:category/>
  <cp:version/>
  <cp:contentType/>
  <cp:contentStatus/>
</cp:coreProperties>
</file>